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d1" sheetId="1" r:id="rId4"/>
  </sheets>
  <definedNames/>
  <calcPr/>
</workbook>
</file>

<file path=xl/sharedStrings.xml><?xml version="1.0" encoding="utf-8"?>
<sst xmlns="http://schemas.openxmlformats.org/spreadsheetml/2006/main" count="61" uniqueCount="54">
  <si>
    <t>Begroting Materiaalcommisaris 2023-2024</t>
  </si>
  <si>
    <t>Naam</t>
  </si>
  <si>
    <t>Madelief van Belle</t>
  </si>
  <si>
    <t>Telefoonnummer</t>
  </si>
  <si>
    <t>+31619637156</t>
  </si>
  <si>
    <t>Adres</t>
  </si>
  <si>
    <t>Warande 160</t>
  </si>
  <si>
    <t>Postcode, Stad.</t>
  </si>
  <si>
    <t>3705 ZM, Zeist</t>
  </si>
  <si>
    <t>Begroting:</t>
  </si>
  <si>
    <t>Reden</t>
  </si>
  <si>
    <t>Info</t>
  </si>
  <si>
    <t>Prijs Afgerond</t>
  </si>
  <si>
    <t>Aantal</t>
  </si>
  <si>
    <t>Totaal</t>
  </si>
  <si>
    <t>Opmerkingen</t>
  </si>
  <si>
    <t>uitgegeven</t>
  </si>
  <si>
    <t>Zomermateriaal</t>
  </si>
  <si>
    <t>Protectie rots</t>
  </si>
  <si>
    <t>setje cams</t>
  </si>
  <si>
    <t xml:space="preserve">0.4 tm 3 </t>
  </si>
  <si>
    <t>Camalots herslingen</t>
  </si>
  <si>
    <t>29 cams laten herslingen</t>
  </si>
  <si>
    <t>nuts</t>
  </si>
  <si>
    <t>aanvullen van setjes</t>
  </si>
  <si>
    <t>gordel</t>
  </si>
  <si>
    <t>Totaal Zomermateriaal</t>
  </si>
  <si>
    <t>Wintermateriaal</t>
  </si>
  <si>
    <t>Protectie sneeuw/ijs</t>
  </si>
  <si>
    <t>Ijsklimstijgijzerpunten</t>
  </si>
  <si>
    <t>BD Cyborg Stinger FrontTooth</t>
  </si>
  <si>
    <t>ijsboren</t>
  </si>
  <si>
    <t>19cm</t>
  </si>
  <si>
    <t>bivakzak</t>
  </si>
  <si>
    <t>Totaal Wintermateriaal</t>
  </si>
  <si>
    <t>Touwen</t>
  </si>
  <si>
    <t>Sportklimmen</t>
  </si>
  <si>
    <t>Sportklimtouw</t>
  </si>
  <si>
    <t>Touwzakken</t>
  </si>
  <si>
    <t>Alpien</t>
  </si>
  <si>
    <t>Alpien touw</t>
  </si>
  <si>
    <t>Totaal Touwen</t>
  </si>
  <si>
    <t>Overig</t>
  </si>
  <si>
    <t>Camping materiaal</t>
  </si>
  <si>
    <t>Groot materiaal</t>
  </si>
  <si>
    <t>Klein materiaal</t>
  </si>
  <si>
    <t>Totaal Overig</t>
  </si>
  <si>
    <t>Totaal Materiaal</t>
  </si>
  <si>
    <t>Bibliotheek</t>
  </si>
  <si>
    <t>Nader te bepalen topo's/gidsen</t>
  </si>
  <si>
    <t>Aanvulling/vernieuwing Bibliotheek</t>
  </si>
  <si>
    <t>Ruimte op begroting voor incidentele uitgaven</t>
  </si>
  <si>
    <t>Totaal Bibliotheek</t>
  </si>
  <si>
    <t>Materiaalverzekering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</si>
</sst>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[$€-2]* #,##0.00_);_([$€-2]* \(#,##0.00\);_([$€-2]* &quot;-&quot;??_);_(@_)"/>
    <numFmt numFmtId="165" formatCode="[$€-2]\ #,##0.00"/>
    <numFmt numFmtId="166" formatCode="_ &quot;€&quot;\ * #,##0.00_ ;_ &quot;€&quot;\ * \-#,##0.00_ ;_ &quot;€&quot;\ * &quot;-&quot;??_ ;_ @_ "/>
  </numFmts>
  <fonts count="10">
    <font>
      <sz val="10.0"/>
      <color rgb="FF000000"/>
      <name val="Arial"/>
      <scheme val="minor"/>
    </font>
    <font>
      <b/>
      <sz val="12.0"/>
      <color theme="1"/>
      <name val="Calibri"/>
    </font>
    <font>
      <sz val="12.0"/>
      <color rgb="FF000000"/>
      <name val="Calibri"/>
    </font>
    <font>
      <sz val="12.0"/>
      <color rgb="FF000000"/>
      <name val="Arial"/>
    </font>
    <font>
      <sz val="12.0"/>
      <color theme="1"/>
      <name val="Calibri"/>
    </font>
    <font>
      <b/>
      <sz val="12.0"/>
      <color theme="1"/>
      <name val="Arial"/>
    </font>
    <font>
      <i/>
      <sz val="12.0"/>
      <color theme="1"/>
      <name val="Calibri"/>
    </font>
    <font>
      <b/>
      <sz val="12.0"/>
      <color rgb="FFFF0000"/>
      <name val="Calibri"/>
    </font>
    <font>
      <sz val="12.0"/>
      <color rgb="FF000000"/>
      <name val="Docs-Calibri"/>
    </font>
    <font>
      <b/>
      <sz val="12.0"/>
      <color rgb="FF000000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EEA86F"/>
        <bgColor rgb="FFEEA86F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theme="0"/>
      </patternFill>
    </fill>
    <fill>
      <patternFill patternType="solid">
        <fgColor rgb="FF6D9EEB"/>
        <bgColor rgb="FF6D9EEB"/>
      </patternFill>
    </fill>
    <fill>
      <patternFill patternType="solid">
        <fgColor rgb="FFE6B8AF"/>
        <bgColor rgb="FFE6B8AF"/>
      </patternFill>
    </fill>
    <fill>
      <patternFill patternType="solid">
        <fgColor rgb="FFD9D9D9"/>
        <bgColor rgb="FFD9D9D9"/>
      </patternFill>
    </fill>
    <fill>
      <patternFill patternType="solid">
        <fgColor rgb="FF00FF00"/>
        <bgColor rgb="FF00FF00"/>
      </patternFill>
    </fill>
    <fill>
      <patternFill patternType="solid">
        <fgColor rgb="FFFCE5CD"/>
        <bgColor rgb="FFFCE5CD"/>
      </patternFill>
    </fill>
  </fills>
  <borders count="8">
    <border/>
    <border>
      <bottom style="double">
        <color rgb="FF000000"/>
      </bottom>
    </border>
    <border>
      <left/>
      <right/>
      <top/>
      <bottom style="thin">
        <color rgb="FF000000"/>
      </bottom>
    </border>
    <border>
      <bottom style="thin">
        <color rgb="FF000000"/>
      </bottom>
    </border>
    <border>
      <left/>
      <right/>
      <top/>
      <bottom/>
    </border>
    <border>
      <left/>
      <right/>
      <top/>
      <bottom style="double">
        <color rgb="FF000000"/>
      </bottom>
    </border>
    <border>
      <left/>
      <right/>
      <top/>
      <bottom style="medium">
        <color rgb="FF000000"/>
      </bottom>
    </border>
    <border>
      <left/>
      <top/>
      <bottom style="medium">
        <color rgb="FF00000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horizontal="left"/>
    </xf>
    <xf borderId="0" fillId="0" fontId="3" numFmtId="0" xfId="0" applyFont="1"/>
    <xf borderId="0" fillId="0" fontId="4" numFmtId="0" xfId="0" applyFont="1"/>
    <xf borderId="0" fillId="0" fontId="4" numFmtId="0" xfId="0" applyAlignment="1" applyFont="1">
      <alignment readingOrder="0"/>
    </xf>
    <xf quotePrefix="1" borderId="0" fillId="0" fontId="4" numFmtId="49" xfId="0" applyAlignment="1" applyFont="1" applyNumberFormat="1">
      <alignment readingOrder="0"/>
    </xf>
    <xf borderId="0" fillId="0" fontId="4" numFmtId="49" xfId="0" applyAlignment="1" applyFont="1" applyNumberFormat="1">
      <alignment readingOrder="0"/>
    </xf>
    <xf borderId="1" fillId="0" fontId="1" numFmtId="0" xfId="0" applyAlignment="1" applyBorder="1" applyFont="1">
      <alignment horizontal="left"/>
    </xf>
    <xf borderId="1" fillId="2" fontId="1" numFmtId="0" xfId="0" applyAlignment="1" applyBorder="1" applyFill="1" applyFont="1">
      <alignment horizontal="left" readingOrder="0"/>
    </xf>
    <xf borderId="0" fillId="0" fontId="1" numFmtId="0" xfId="0" applyAlignment="1" applyFont="1">
      <alignment horizontal="left"/>
    </xf>
    <xf borderId="0" fillId="0" fontId="5" numFmtId="0" xfId="0" applyAlignment="1" applyFont="1">
      <alignment horizontal="left"/>
    </xf>
    <xf borderId="2" fillId="3" fontId="1" numFmtId="0" xfId="0" applyAlignment="1" applyBorder="1" applyFill="1" applyFont="1">
      <alignment horizontal="left"/>
    </xf>
    <xf borderId="3" fillId="0" fontId="1" numFmtId="0" xfId="0" applyAlignment="1" applyBorder="1" applyFont="1">
      <alignment horizontal="left"/>
    </xf>
    <xf borderId="3" fillId="2" fontId="1" numFmtId="0" xfId="0" applyAlignment="1" applyBorder="1" applyFont="1">
      <alignment horizontal="left"/>
    </xf>
    <xf borderId="0" fillId="2" fontId="2" numFmtId="0" xfId="0" applyAlignment="1" applyFont="1">
      <alignment horizontal="left"/>
    </xf>
    <xf borderId="0" fillId="0" fontId="6" numFmtId="0" xfId="0" applyFont="1"/>
    <xf borderId="0" fillId="0" fontId="4" numFmtId="164" xfId="0" applyFont="1" applyNumberFormat="1"/>
    <xf borderId="0" fillId="2" fontId="2" numFmtId="165" xfId="0" applyAlignment="1" applyFont="1" applyNumberFormat="1">
      <alignment horizontal="left"/>
    </xf>
    <xf borderId="0" fillId="0" fontId="4" numFmtId="164" xfId="0" applyAlignment="1" applyFont="1" applyNumberFormat="1">
      <alignment readingOrder="0"/>
    </xf>
    <xf borderId="4" fillId="4" fontId="7" numFmtId="0" xfId="0" applyAlignment="1" applyBorder="1" applyFill="1" applyFont="1">
      <alignment readingOrder="0"/>
    </xf>
    <xf borderId="0" fillId="0" fontId="2" numFmtId="0" xfId="0" applyAlignment="1" applyFont="1">
      <alignment readingOrder="0"/>
    </xf>
    <xf borderId="0" fillId="5" fontId="2" numFmtId="165" xfId="0" applyAlignment="1" applyFill="1" applyFont="1" applyNumberFormat="1">
      <alignment horizontal="left" readingOrder="0"/>
    </xf>
    <xf borderId="0" fillId="2" fontId="8" numFmtId="0" xfId="0" applyAlignment="1" applyFont="1">
      <alignment horizontal="left" readingOrder="0"/>
    </xf>
    <xf borderId="4" fillId="4" fontId="7" numFmtId="0" xfId="0" applyBorder="1" applyFont="1"/>
    <xf borderId="0" fillId="2" fontId="2" numFmtId="0" xfId="0" applyAlignment="1" applyFont="1">
      <alignment horizontal="left" readingOrder="0"/>
    </xf>
    <xf borderId="0" fillId="6" fontId="4" numFmtId="164" xfId="0" applyAlignment="1" applyFill="1" applyFont="1" applyNumberFormat="1">
      <alignment readingOrder="0"/>
    </xf>
    <xf borderId="0" fillId="5" fontId="2" numFmtId="165" xfId="0" applyAlignment="1" applyFont="1" applyNumberFormat="1">
      <alignment horizontal="left"/>
    </xf>
    <xf borderId="0" fillId="0" fontId="1" numFmtId="164" xfId="0" applyAlignment="1" applyFont="1" applyNumberFormat="1">
      <alignment horizontal="left"/>
    </xf>
    <xf borderId="0" fillId="2" fontId="1" numFmtId="165" xfId="0" applyAlignment="1" applyFont="1" applyNumberFormat="1">
      <alignment horizontal="left"/>
    </xf>
    <xf borderId="1" fillId="0" fontId="1" numFmtId="164" xfId="0" applyAlignment="1" applyBorder="1" applyFont="1" applyNumberFormat="1">
      <alignment horizontal="left"/>
    </xf>
    <xf borderId="1" fillId="7" fontId="1" numFmtId="165" xfId="0" applyAlignment="1" applyBorder="1" applyFill="1" applyFont="1" applyNumberFormat="1">
      <alignment horizontal="left"/>
    </xf>
    <xf borderId="2" fillId="5" fontId="1" numFmtId="0" xfId="0" applyAlignment="1" applyBorder="1" applyFont="1">
      <alignment horizontal="left"/>
    </xf>
    <xf borderId="3" fillId="0" fontId="1" numFmtId="164" xfId="0" applyAlignment="1" applyBorder="1" applyFont="1" applyNumberFormat="1">
      <alignment horizontal="left"/>
    </xf>
    <xf borderId="0" fillId="2" fontId="4" numFmtId="164" xfId="0" applyAlignment="1" applyFont="1" applyNumberFormat="1">
      <alignment readingOrder="0"/>
    </xf>
    <xf borderId="2" fillId="8" fontId="1" numFmtId="0" xfId="0" applyAlignment="1" applyBorder="1" applyFill="1" applyFont="1">
      <alignment horizontal="left"/>
    </xf>
    <xf borderId="2" fillId="9" fontId="1" numFmtId="0" xfId="0" applyAlignment="1" applyBorder="1" applyFill="1" applyFont="1">
      <alignment horizontal="left"/>
    </xf>
    <xf borderId="0" fillId="0" fontId="2" numFmtId="166" xfId="0" applyAlignment="1" applyFont="1" applyNumberFormat="1">
      <alignment readingOrder="0"/>
    </xf>
    <xf borderId="0" fillId="0" fontId="2" numFmtId="164" xfId="0" applyAlignment="1" applyFont="1" applyNumberFormat="1">
      <alignment readingOrder="0"/>
    </xf>
    <xf borderId="0" fillId="0" fontId="7" numFmtId="0" xfId="0" applyFont="1"/>
    <xf borderId="0" fillId="0" fontId="2" numFmtId="164" xfId="0" applyFont="1" applyNumberFormat="1"/>
    <xf borderId="5" fillId="10" fontId="1" numFmtId="0" xfId="0" applyAlignment="1" applyBorder="1" applyFill="1" applyFont="1">
      <alignment horizontal="left"/>
    </xf>
    <xf borderId="5" fillId="10" fontId="1" numFmtId="164" xfId="0" applyAlignment="1" applyBorder="1" applyFont="1" applyNumberFormat="1">
      <alignment horizontal="left"/>
    </xf>
    <xf borderId="0" fillId="7" fontId="9" numFmtId="165" xfId="0" applyAlignment="1" applyFont="1" applyNumberFormat="1">
      <alignment horizontal="left"/>
    </xf>
    <xf borderId="2" fillId="11" fontId="1" numFmtId="0" xfId="0" applyAlignment="1" applyBorder="1" applyFill="1" applyFont="1">
      <alignment horizontal="left"/>
    </xf>
    <xf borderId="0" fillId="2" fontId="4" numFmtId="165" xfId="0" applyAlignment="1" applyFont="1" applyNumberFormat="1">
      <alignment horizontal="left"/>
    </xf>
    <xf borderId="0" fillId="5" fontId="4" numFmtId="165" xfId="0" applyAlignment="1" applyFont="1" applyNumberFormat="1">
      <alignment horizontal="left"/>
    </xf>
    <xf borderId="0" fillId="2" fontId="4" numFmtId="0" xfId="0" applyAlignment="1" applyFont="1">
      <alignment horizontal="left"/>
    </xf>
    <xf borderId="1" fillId="2" fontId="1" numFmtId="0" xfId="0" applyAlignment="1" applyBorder="1" applyFont="1">
      <alignment horizontal="left"/>
    </xf>
    <xf borderId="5" fillId="10" fontId="1" numFmtId="164" xfId="0" applyAlignment="1" applyBorder="1" applyFont="1" applyNumberFormat="1">
      <alignment horizontal="left" readingOrder="0"/>
    </xf>
    <xf borderId="1" fillId="0" fontId="1" numFmtId="0" xfId="0" applyAlignment="1" applyBorder="1" applyFont="1">
      <alignment horizontal="left" readingOrder="0"/>
    </xf>
    <xf borderId="1" fillId="7" fontId="1" numFmtId="0" xfId="0" applyAlignment="1" applyBorder="1" applyFont="1">
      <alignment horizontal="left"/>
    </xf>
    <xf borderId="6" fillId="10" fontId="1" numFmtId="0" xfId="0" applyAlignment="1" applyBorder="1" applyFont="1">
      <alignment horizontal="left"/>
    </xf>
    <xf borderId="6" fillId="2" fontId="1" numFmtId="0" xfId="0" applyAlignment="1" applyBorder="1" applyFont="1">
      <alignment horizontal="left"/>
    </xf>
    <xf borderId="6" fillId="7" fontId="1" numFmtId="165" xfId="0" applyAlignment="1" applyBorder="1" applyFont="1" applyNumberFormat="1">
      <alignment horizontal="left"/>
    </xf>
    <xf borderId="7" fillId="2" fontId="1" numFmtId="0" xfId="0" applyAlignment="1" applyBorder="1" applyFont="1">
      <alignment horizontal="left"/>
    </xf>
    <xf borderId="0" fillId="2" fontId="1" numFmtId="0" xfId="0" applyAlignment="1" applyFont="1">
      <alignment horizontal="left"/>
    </xf>
    <xf borderId="0" fillId="2" fontId="5" numFmtId="0" xfId="0" applyAlignment="1" applyFont="1">
      <alignment horizontal="left"/>
    </xf>
    <xf borderId="0" fillId="0" fontId="3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5.25"/>
    <col customWidth="1" min="2" max="2" width="19.88"/>
    <col customWidth="1" min="3" max="22" width="12.63"/>
  </cols>
  <sheetData>
    <row r="1" ht="15.75" customHeight="1">
      <c r="A1" s="1" t="s">
        <v>0</v>
      </c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4"/>
      <c r="W1" s="4"/>
    </row>
    <row r="2" ht="15.75" customHeight="1">
      <c r="A2" s="5" t="s">
        <v>1</v>
      </c>
      <c r="B2" s="6" t="s">
        <v>2</v>
      </c>
      <c r="C2" s="2"/>
      <c r="D2" s="2"/>
      <c r="E2" s="2"/>
      <c r="F2" s="2"/>
      <c r="G2" s="2"/>
      <c r="H2" s="2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4"/>
      <c r="W2" s="4"/>
    </row>
    <row r="3" ht="15.75" customHeight="1">
      <c r="A3" s="5" t="s">
        <v>3</v>
      </c>
      <c r="B3" s="7" t="s">
        <v>4</v>
      </c>
      <c r="C3" s="5"/>
      <c r="D3" s="2"/>
      <c r="E3" s="2"/>
      <c r="F3" s="2"/>
      <c r="G3" s="2"/>
      <c r="H3" s="2"/>
      <c r="I3" s="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4"/>
      <c r="W3" s="4"/>
    </row>
    <row r="4" ht="15.75" customHeight="1">
      <c r="A4" s="5" t="s">
        <v>5</v>
      </c>
      <c r="B4" s="8" t="s">
        <v>6</v>
      </c>
      <c r="C4" s="5"/>
      <c r="D4" s="2"/>
      <c r="E4" s="2"/>
      <c r="F4" s="2"/>
      <c r="G4" s="2"/>
      <c r="H4" s="2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4"/>
      <c r="W4" s="4"/>
    </row>
    <row r="5" ht="15.75" customHeight="1">
      <c r="A5" s="5" t="s">
        <v>7</v>
      </c>
      <c r="B5" s="6" t="s">
        <v>8</v>
      </c>
      <c r="C5" s="5"/>
      <c r="D5" s="2"/>
      <c r="E5" s="2"/>
      <c r="F5" s="2"/>
      <c r="G5" s="2"/>
      <c r="H5" s="2"/>
      <c r="I5" s="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4"/>
      <c r="W5" s="4"/>
    </row>
    <row r="6" ht="15.75" customHeight="1">
      <c r="A6" s="5"/>
      <c r="B6" s="5"/>
      <c r="C6" s="5"/>
      <c r="D6" s="2"/>
      <c r="E6" s="2"/>
      <c r="F6" s="2"/>
      <c r="G6" s="2"/>
      <c r="H6" s="2"/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4"/>
      <c r="W6" s="4"/>
    </row>
    <row r="7" ht="15.75" customHeight="1">
      <c r="A7" s="9" t="s">
        <v>9</v>
      </c>
      <c r="B7" s="9" t="s">
        <v>10</v>
      </c>
      <c r="C7" s="9" t="s">
        <v>11</v>
      </c>
      <c r="D7" s="9" t="s">
        <v>12</v>
      </c>
      <c r="E7" s="9" t="s">
        <v>13</v>
      </c>
      <c r="F7" s="9" t="s">
        <v>14</v>
      </c>
      <c r="G7" s="9" t="s">
        <v>15</v>
      </c>
      <c r="H7" s="9"/>
      <c r="I7" s="10" t="s">
        <v>16</v>
      </c>
      <c r="J7" s="9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2"/>
      <c r="W7" s="4"/>
    </row>
    <row r="8" ht="15.75" customHeight="1">
      <c r="A8" s="13" t="s">
        <v>17</v>
      </c>
      <c r="B8" s="14"/>
      <c r="C8" s="14"/>
      <c r="D8" s="14"/>
      <c r="E8" s="14"/>
      <c r="F8" s="14"/>
      <c r="G8" s="14"/>
      <c r="H8" s="14"/>
      <c r="I8" s="15"/>
      <c r="J8" s="14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2"/>
      <c r="W8" s="4"/>
    </row>
    <row r="9" ht="15.75" customHeight="1">
      <c r="A9" s="5"/>
      <c r="B9" s="5"/>
      <c r="C9" s="5"/>
      <c r="D9" s="2"/>
      <c r="E9" s="2"/>
      <c r="F9" s="2"/>
      <c r="G9" s="2"/>
      <c r="H9" s="2"/>
      <c r="I9" s="1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4"/>
      <c r="W9" s="4"/>
    </row>
    <row r="10" ht="15.75" customHeight="1">
      <c r="A10" s="17" t="s">
        <v>18</v>
      </c>
      <c r="B10" s="5"/>
      <c r="C10" s="5"/>
      <c r="D10" s="18"/>
      <c r="E10" s="5"/>
      <c r="F10" s="18"/>
      <c r="G10" s="2"/>
      <c r="H10" s="2"/>
      <c r="I10" s="1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4"/>
      <c r="W10" s="4"/>
    </row>
    <row r="11" ht="15.75" customHeight="1">
      <c r="A11" s="6" t="s">
        <v>19</v>
      </c>
      <c r="B11" s="5"/>
      <c r="C11" s="5"/>
      <c r="D11" s="20">
        <v>440.0</v>
      </c>
      <c r="E11" s="21">
        <v>1.0</v>
      </c>
      <c r="F11" s="18">
        <f t="shared" ref="F11:F14" si="1">ROUNDUP(PRODUCT(D11,E11),-1)</f>
        <v>440</v>
      </c>
      <c r="G11" s="22" t="s">
        <v>20</v>
      </c>
      <c r="H11" s="2"/>
      <c r="I11" s="23">
        <v>370.84</v>
      </c>
      <c r="J11" s="22"/>
      <c r="K11" s="22"/>
      <c r="L11" s="2"/>
      <c r="M11" s="2"/>
      <c r="N11" s="2"/>
      <c r="O11" s="2"/>
      <c r="P11" s="2"/>
      <c r="Q11" s="2"/>
      <c r="R11" s="2"/>
      <c r="S11" s="2"/>
      <c r="T11" s="2"/>
      <c r="U11" s="2"/>
      <c r="V11" s="4"/>
      <c r="W11" s="4"/>
    </row>
    <row r="12" ht="15.75" customHeight="1">
      <c r="A12" s="24" t="s">
        <v>21</v>
      </c>
      <c r="B12" s="5"/>
      <c r="C12" s="5"/>
      <c r="D12" s="20">
        <v>400.0</v>
      </c>
      <c r="E12" s="25"/>
      <c r="F12" s="18">
        <f t="shared" si="1"/>
        <v>400</v>
      </c>
      <c r="G12" s="2"/>
      <c r="H12" s="2"/>
      <c r="I12" s="23">
        <v>406.0</v>
      </c>
      <c r="J12" s="22" t="s">
        <v>22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4"/>
      <c r="W12" s="4"/>
    </row>
    <row r="13" ht="15.75" customHeight="1">
      <c r="A13" s="26" t="s">
        <v>23</v>
      </c>
      <c r="B13" s="6" t="s">
        <v>24</v>
      </c>
      <c r="C13" s="5"/>
      <c r="D13" s="27">
        <v>12.95</v>
      </c>
      <c r="E13" s="21">
        <v>7.0</v>
      </c>
      <c r="F13" s="18">
        <f t="shared" si="1"/>
        <v>100</v>
      </c>
      <c r="G13" s="2"/>
      <c r="H13" s="2"/>
      <c r="I13" s="28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4"/>
      <c r="W13" s="4"/>
    </row>
    <row r="14" ht="15.75" customHeight="1">
      <c r="A14" s="6" t="s">
        <v>25</v>
      </c>
      <c r="B14" s="5"/>
      <c r="C14" s="5"/>
      <c r="D14" s="20">
        <v>50.0</v>
      </c>
      <c r="E14" s="21">
        <v>1.0</v>
      </c>
      <c r="F14" s="18">
        <f t="shared" si="1"/>
        <v>50</v>
      </c>
      <c r="G14" s="26"/>
      <c r="H14" s="2"/>
      <c r="I14" s="23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4"/>
      <c r="W14" s="4"/>
    </row>
    <row r="15" ht="15.75" customHeight="1">
      <c r="A15" s="11"/>
      <c r="B15" s="11"/>
      <c r="C15" s="11"/>
      <c r="D15" s="29"/>
      <c r="E15" s="11"/>
      <c r="F15" s="11"/>
      <c r="G15" s="11"/>
      <c r="H15" s="11"/>
      <c r="I15" s="3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2"/>
      <c r="W15" s="4"/>
    </row>
    <row r="16" ht="15.75" customHeight="1">
      <c r="A16" s="9" t="s">
        <v>26</v>
      </c>
      <c r="B16" s="9"/>
      <c r="C16" s="9"/>
      <c r="D16" s="31"/>
      <c r="E16" s="9"/>
      <c r="F16" s="31">
        <f>SUM(F9:F15)</f>
        <v>990</v>
      </c>
      <c r="G16" s="9"/>
      <c r="H16" s="9"/>
      <c r="I16" s="32">
        <f>I11+I12+I13+I14</f>
        <v>776.84</v>
      </c>
      <c r="J16" s="9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2"/>
      <c r="W16" s="4"/>
    </row>
    <row r="17" ht="15.75" customHeight="1">
      <c r="A17" s="33" t="s">
        <v>27</v>
      </c>
      <c r="B17" s="14"/>
      <c r="C17" s="14"/>
      <c r="D17" s="34"/>
      <c r="E17" s="14"/>
      <c r="F17" s="14"/>
      <c r="G17" s="14"/>
      <c r="H17" s="14"/>
      <c r="I17" s="15"/>
      <c r="J17" s="14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2"/>
      <c r="W17" s="4"/>
    </row>
    <row r="18" ht="15.75" customHeight="1">
      <c r="A18" s="5"/>
      <c r="B18" s="5"/>
      <c r="C18" s="5"/>
      <c r="D18" s="18"/>
      <c r="E18" s="2"/>
      <c r="F18" s="2"/>
      <c r="G18" s="2"/>
      <c r="H18" s="2"/>
      <c r="I18" s="1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4"/>
      <c r="W18" s="4"/>
    </row>
    <row r="19" ht="15.75" customHeight="1">
      <c r="A19" s="17" t="s">
        <v>28</v>
      </c>
      <c r="B19" s="5"/>
      <c r="C19" s="5"/>
      <c r="D19" s="18"/>
      <c r="E19" s="2"/>
      <c r="F19" s="2"/>
      <c r="G19" s="2"/>
      <c r="H19" s="2"/>
      <c r="I19" s="19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"/>
      <c r="W19" s="4"/>
    </row>
    <row r="20" ht="15.75" customHeight="1">
      <c r="A20" s="5" t="s">
        <v>29</v>
      </c>
      <c r="B20" s="5"/>
      <c r="C20" s="5"/>
      <c r="D20" s="35">
        <v>10.0</v>
      </c>
      <c r="E20" s="21">
        <v>8.0</v>
      </c>
      <c r="F20" s="18">
        <f t="shared" ref="F20:F22" si="2">PRODUCT(D20,E20)</f>
        <v>80</v>
      </c>
      <c r="G20" s="2" t="s">
        <v>30</v>
      </c>
      <c r="H20" s="2"/>
      <c r="I20" s="28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4"/>
      <c r="W20" s="4"/>
    </row>
    <row r="21" ht="15.75" customHeight="1">
      <c r="A21" s="6" t="s">
        <v>31</v>
      </c>
      <c r="B21" s="5"/>
      <c r="C21" s="5"/>
      <c r="D21" s="20">
        <v>60.0</v>
      </c>
      <c r="E21" s="21">
        <v>6.0</v>
      </c>
      <c r="F21" s="18">
        <f t="shared" si="2"/>
        <v>360</v>
      </c>
      <c r="G21" s="22" t="s">
        <v>32</v>
      </c>
      <c r="H21" s="2"/>
      <c r="I21" s="28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4"/>
      <c r="W21" s="4"/>
    </row>
    <row r="22" ht="15.75" customHeight="1">
      <c r="A22" s="6" t="s">
        <v>33</v>
      </c>
      <c r="B22" s="5"/>
      <c r="C22" s="5"/>
      <c r="D22" s="20">
        <v>85.0</v>
      </c>
      <c r="E22" s="21">
        <v>2.0</v>
      </c>
      <c r="F22" s="18">
        <f t="shared" si="2"/>
        <v>170</v>
      </c>
      <c r="G22" s="2"/>
      <c r="H22" s="2"/>
      <c r="I22" s="28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4"/>
      <c r="W22" s="4"/>
    </row>
    <row r="23" ht="15.75" customHeight="1">
      <c r="A23" s="5"/>
      <c r="B23" s="5"/>
      <c r="C23" s="5"/>
      <c r="D23" s="18"/>
      <c r="E23" s="2"/>
      <c r="F23" s="2"/>
      <c r="G23" s="2"/>
      <c r="H23" s="2"/>
      <c r="I23" s="1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4"/>
      <c r="W23" s="4"/>
    </row>
    <row r="24" ht="15.75" customHeight="1">
      <c r="A24" s="9" t="s">
        <v>34</v>
      </c>
      <c r="B24" s="9"/>
      <c r="C24" s="9"/>
      <c r="D24" s="31"/>
      <c r="E24" s="9"/>
      <c r="F24" s="31">
        <f>SUM(F19:F23)</f>
        <v>610</v>
      </c>
      <c r="G24" s="9"/>
      <c r="H24" s="9"/>
      <c r="I24" s="32">
        <f>I20+I21+I22</f>
        <v>0</v>
      </c>
      <c r="J24" s="9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2"/>
      <c r="W24" s="4"/>
    </row>
    <row r="25" ht="15.75" customHeight="1">
      <c r="A25" s="36" t="s">
        <v>35</v>
      </c>
      <c r="B25" s="14"/>
      <c r="C25" s="14"/>
      <c r="D25" s="34"/>
      <c r="E25" s="14"/>
      <c r="F25" s="14"/>
      <c r="G25" s="14"/>
      <c r="H25" s="14"/>
      <c r="I25" s="15"/>
      <c r="J25" s="14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2"/>
      <c r="W25" s="4"/>
    </row>
    <row r="26" ht="15.75" customHeight="1">
      <c r="A26" s="2"/>
      <c r="B26" s="2"/>
      <c r="C26" s="2"/>
      <c r="D26" s="18"/>
      <c r="E26" s="2"/>
      <c r="F26" s="2"/>
      <c r="G26" s="2"/>
      <c r="H26" s="2"/>
      <c r="I26" s="1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4"/>
      <c r="W26" s="4"/>
    </row>
    <row r="27" ht="15.75" customHeight="1">
      <c r="A27" s="17" t="s">
        <v>36</v>
      </c>
      <c r="B27" s="2"/>
      <c r="C27" s="2"/>
      <c r="D27" s="18"/>
      <c r="E27" s="5"/>
      <c r="F27" s="18"/>
      <c r="G27" s="2"/>
      <c r="H27" s="2"/>
      <c r="I27" s="19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4"/>
      <c r="W27" s="4"/>
    </row>
    <row r="28" ht="15.75" customHeight="1">
      <c r="A28" s="5" t="s">
        <v>37</v>
      </c>
      <c r="B28" s="2"/>
      <c r="C28" s="2"/>
      <c r="D28" s="20">
        <v>130.0</v>
      </c>
      <c r="E28" s="21">
        <v>3.0</v>
      </c>
      <c r="F28" s="18">
        <f t="shared" ref="F28:F29" si="3">PRODUCT(D28,E28)</f>
        <v>390</v>
      </c>
      <c r="G28" s="2"/>
      <c r="H28" s="2"/>
      <c r="I28" s="2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4"/>
      <c r="W28" s="4"/>
    </row>
    <row r="29" ht="15.75" customHeight="1">
      <c r="A29" s="5" t="s">
        <v>38</v>
      </c>
      <c r="B29" s="2"/>
      <c r="C29" s="2"/>
      <c r="D29" s="20">
        <v>40.0</v>
      </c>
      <c r="E29" s="21">
        <v>4.0</v>
      </c>
      <c r="F29" s="18">
        <f t="shared" si="3"/>
        <v>160</v>
      </c>
      <c r="G29" s="2"/>
      <c r="H29" s="2"/>
      <c r="I29" s="23">
        <v>166.06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"/>
      <c r="W29" s="4"/>
    </row>
    <row r="30" ht="15.75" customHeight="1">
      <c r="A30" s="5"/>
      <c r="B30" s="5"/>
      <c r="C30" s="2"/>
      <c r="D30" s="18"/>
      <c r="E30" s="5"/>
      <c r="F30" s="18"/>
      <c r="G30" s="2"/>
      <c r="H30" s="2"/>
      <c r="I30" s="19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4"/>
      <c r="W30" s="4"/>
    </row>
    <row r="31" ht="15.75" customHeight="1">
      <c r="A31" s="17" t="s">
        <v>39</v>
      </c>
      <c r="B31" s="5"/>
      <c r="C31" s="2"/>
      <c r="D31" s="18"/>
      <c r="E31" s="5"/>
      <c r="F31" s="18"/>
      <c r="G31" s="2"/>
      <c r="H31" s="2"/>
      <c r="I31" s="19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4"/>
      <c r="W31" s="4"/>
    </row>
    <row r="32" ht="15.75" customHeight="1">
      <c r="A32" s="5" t="s">
        <v>40</v>
      </c>
      <c r="B32" s="5"/>
      <c r="C32" s="2"/>
      <c r="D32" s="20">
        <v>150.0</v>
      </c>
      <c r="E32" s="21">
        <v>3.0</v>
      </c>
      <c r="F32" s="18">
        <f>PRODUCT(D32,E32)</f>
        <v>450</v>
      </c>
      <c r="G32" s="2"/>
      <c r="H32" s="2"/>
      <c r="I32" s="28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4"/>
      <c r="W32" s="4"/>
    </row>
    <row r="33" ht="15.75" customHeight="1">
      <c r="A33" s="2"/>
      <c r="B33" s="2"/>
      <c r="C33" s="2"/>
      <c r="D33" s="18"/>
      <c r="E33" s="2"/>
      <c r="F33" s="2"/>
      <c r="G33" s="2"/>
      <c r="H33" s="2"/>
      <c r="I33" s="19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4"/>
      <c r="W33" s="4"/>
    </row>
    <row r="34" ht="15.75" customHeight="1">
      <c r="A34" s="9" t="s">
        <v>41</v>
      </c>
      <c r="B34" s="9"/>
      <c r="C34" s="9"/>
      <c r="D34" s="31"/>
      <c r="E34" s="9"/>
      <c r="F34" s="31">
        <f>SUM(F26:F33)</f>
        <v>1000</v>
      </c>
      <c r="G34" s="9"/>
      <c r="H34" s="9"/>
      <c r="I34" s="32">
        <f>I28+I29+I32</f>
        <v>166.06</v>
      </c>
      <c r="J34" s="9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2"/>
      <c r="W34" s="4"/>
    </row>
    <row r="35" ht="15.75" customHeight="1">
      <c r="A35" s="37" t="s">
        <v>42</v>
      </c>
      <c r="B35" s="14"/>
      <c r="C35" s="14"/>
      <c r="D35" s="34"/>
      <c r="E35" s="14"/>
      <c r="F35" s="14"/>
      <c r="G35" s="14"/>
      <c r="H35" s="14"/>
      <c r="I35" s="15"/>
      <c r="J35" s="14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2"/>
      <c r="W35" s="4"/>
    </row>
    <row r="36" ht="15.75" customHeight="1">
      <c r="A36" s="2"/>
      <c r="B36" s="2"/>
      <c r="C36" s="2"/>
      <c r="D36" s="18"/>
      <c r="E36" s="2"/>
      <c r="F36" s="2"/>
      <c r="G36" s="2"/>
      <c r="H36" s="2"/>
      <c r="I36" s="1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4"/>
      <c r="W36" s="4"/>
    </row>
    <row r="37" ht="15.75" customHeight="1">
      <c r="A37" s="17" t="s">
        <v>43</v>
      </c>
      <c r="B37" s="2"/>
      <c r="C37" s="2"/>
      <c r="D37" s="18"/>
      <c r="E37" s="2"/>
      <c r="F37" s="2"/>
      <c r="G37" s="2"/>
      <c r="H37" s="2"/>
      <c r="I37" s="19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4"/>
      <c r="W37" s="4"/>
    </row>
    <row r="38" ht="15.75" customHeight="1">
      <c r="A38" s="5" t="s">
        <v>44</v>
      </c>
      <c r="B38" s="2"/>
      <c r="C38" s="2"/>
      <c r="D38" s="20"/>
      <c r="E38" s="25"/>
      <c r="F38" s="38">
        <v>150.0</v>
      </c>
      <c r="G38" s="2"/>
      <c r="H38" s="2"/>
      <c r="I38" s="2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4"/>
      <c r="W38" s="4"/>
    </row>
    <row r="39" ht="15.75" customHeight="1">
      <c r="A39" s="5" t="s">
        <v>45</v>
      </c>
      <c r="B39" s="2"/>
      <c r="C39" s="2"/>
      <c r="D39" s="20"/>
      <c r="E39" s="25"/>
      <c r="F39" s="39">
        <v>100.0</v>
      </c>
      <c r="G39" s="2"/>
      <c r="H39" s="2"/>
      <c r="I39" s="28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4"/>
      <c r="W39" s="4"/>
    </row>
    <row r="40" ht="15.75" customHeight="1">
      <c r="A40" s="5"/>
      <c r="B40" s="2"/>
      <c r="C40" s="2"/>
      <c r="D40" s="18"/>
      <c r="E40" s="40"/>
      <c r="F40" s="41"/>
      <c r="G40" s="2"/>
      <c r="H40" s="2"/>
      <c r="I40" s="1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4"/>
      <c r="W40" s="4"/>
    </row>
    <row r="41" ht="15.75" customHeight="1">
      <c r="A41" s="5" t="s">
        <v>42</v>
      </c>
      <c r="B41" s="5"/>
      <c r="C41" s="5"/>
      <c r="D41" s="20"/>
      <c r="E41" s="25"/>
      <c r="F41" s="20">
        <v>100.0</v>
      </c>
      <c r="G41" s="2"/>
      <c r="H41" s="2"/>
      <c r="I41" s="28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4"/>
      <c r="W41" s="4"/>
    </row>
    <row r="42" ht="15.75" customHeight="1">
      <c r="A42" s="2"/>
      <c r="B42" s="2"/>
      <c r="C42" s="2"/>
      <c r="D42" s="18"/>
      <c r="E42" s="2"/>
      <c r="F42" s="2"/>
      <c r="G42" s="11"/>
      <c r="H42" s="11"/>
      <c r="I42" s="30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2"/>
      <c r="W42" s="4"/>
    </row>
    <row r="43" ht="15.75" customHeight="1">
      <c r="A43" s="9" t="s">
        <v>46</v>
      </c>
      <c r="B43" s="9"/>
      <c r="C43" s="9"/>
      <c r="D43" s="31"/>
      <c r="E43" s="9"/>
      <c r="F43" s="31">
        <f>SUM(F36:F42)</f>
        <v>350</v>
      </c>
      <c r="G43" s="9"/>
      <c r="H43" s="9"/>
      <c r="I43" s="32">
        <f>I38+I39+I41</f>
        <v>0</v>
      </c>
      <c r="J43" s="9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2"/>
      <c r="W43" s="4"/>
    </row>
    <row r="44" ht="15.75" customHeight="1">
      <c r="A44" s="42" t="s">
        <v>47</v>
      </c>
      <c r="B44" s="9"/>
      <c r="C44" s="9"/>
      <c r="D44" s="31"/>
      <c r="E44" s="9"/>
      <c r="F44" s="43">
        <f>SUM(F43,F34,F24,F16)</f>
        <v>2950</v>
      </c>
      <c r="G44" s="14"/>
      <c r="H44" s="14"/>
      <c r="I44" s="44">
        <f>I16+I24+I34+I43</f>
        <v>942.9</v>
      </c>
      <c r="J44" s="14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2"/>
      <c r="W44" s="4"/>
    </row>
    <row r="45" ht="15.75" customHeight="1">
      <c r="A45" s="45" t="s">
        <v>48</v>
      </c>
      <c r="B45" s="14"/>
      <c r="C45" s="14"/>
      <c r="D45" s="34"/>
      <c r="E45" s="14"/>
      <c r="F45" s="14"/>
      <c r="G45" s="2"/>
      <c r="H45" s="2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4"/>
      <c r="W45" s="4"/>
    </row>
    <row r="46" ht="15.75" customHeight="1">
      <c r="A46" s="2"/>
      <c r="B46" s="2"/>
      <c r="C46" s="2"/>
      <c r="D46" s="18"/>
      <c r="E46" s="2"/>
      <c r="F46" s="2"/>
      <c r="G46" s="5"/>
      <c r="H46" s="5"/>
      <c r="I46" s="46"/>
      <c r="J46" s="5"/>
      <c r="K46" s="5"/>
      <c r="L46" s="5"/>
      <c r="M46" s="2"/>
      <c r="N46" s="2"/>
      <c r="O46" s="2"/>
      <c r="P46" s="2"/>
      <c r="Q46" s="2"/>
      <c r="R46" s="2"/>
      <c r="S46" s="2"/>
      <c r="T46" s="2"/>
      <c r="U46" s="2"/>
      <c r="V46" s="4"/>
      <c r="W46" s="4"/>
    </row>
    <row r="47" ht="15.75" customHeight="1">
      <c r="A47" s="17" t="s">
        <v>39</v>
      </c>
      <c r="B47" s="5"/>
      <c r="C47" s="5"/>
      <c r="D47" s="18"/>
      <c r="E47" s="5"/>
      <c r="F47" s="5"/>
      <c r="G47" s="5"/>
      <c r="H47" s="5"/>
      <c r="I47" s="46"/>
      <c r="J47" s="5"/>
      <c r="K47" s="5"/>
      <c r="L47" s="5"/>
      <c r="M47" s="2"/>
      <c r="N47" s="2"/>
      <c r="O47" s="2"/>
      <c r="P47" s="2"/>
      <c r="Q47" s="2"/>
      <c r="R47" s="2"/>
      <c r="S47" s="2"/>
      <c r="T47" s="2"/>
      <c r="U47" s="2"/>
      <c r="V47" s="4"/>
      <c r="W47" s="4"/>
    </row>
    <row r="48" ht="15.75" customHeight="1">
      <c r="A48" s="5" t="s">
        <v>49</v>
      </c>
      <c r="B48" s="5" t="s">
        <v>50</v>
      </c>
      <c r="C48" s="5"/>
      <c r="D48" s="18"/>
      <c r="E48" s="25"/>
      <c r="F48" s="20">
        <v>200.0</v>
      </c>
      <c r="G48" s="5"/>
      <c r="H48" s="5"/>
      <c r="I48" s="47"/>
      <c r="J48" s="5"/>
      <c r="K48" s="5"/>
      <c r="L48" s="5"/>
      <c r="M48" s="2"/>
      <c r="N48" s="2"/>
      <c r="O48" s="2"/>
      <c r="P48" s="2"/>
      <c r="Q48" s="2"/>
      <c r="R48" s="2"/>
      <c r="S48" s="2"/>
      <c r="T48" s="2"/>
      <c r="U48" s="2"/>
      <c r="V48" s="4"/>
      <c r="W48" s="4"/>
    </row>
    <row r="49" ht="15.75" customHeight="1">
      <c r="A49" s="5"/>
      <c r="B49" s="5"/>
      <c r="C49" s="5"/>
      <c r="D49" s="18"/>
      <c r="E49" s="5"/>
      <c r="F49" s="5"/>
      <c r="G49" s="5"/>
      <c r="H49" s="5"/>
      <c r="I49" s="46"/>
      <c r="J49" s="5"/>
      <c r="K49" s="5"/>
      <c r="L49" s="5"/>
      <c r="M49" s="2"/>
      <c r="N49" s="2"/>
      <c r="O49" s="2"/>
      <c r="P49" s="2"/>
      <c r="Q49" s="2"/>
      <c r="R49" s="2"/>
      <c r="S49" s="2"/>
      <c r="T49" s="2"/>
      <c r="U49" s="2"/>
      <c r="V49" s="4"/>
      <c r="W49" s="4"/>
    </row>
    <row r="50" ht="15.75" customHeight="1">
      <c r="A50" s="17" t="s">
        <v>36</v>
      </c>
      <c r="B50" s="5"/>
      <c r="C50" s="5"/>
      <c r="D50" s="18"/>
      <c r="E50" s="5"/>
      <c r="F50" s="5"/>
      <c r="G50" s="5"/>
      <c r="H50" s="5"/>
      <c r="I50" s="46"/>
      <c r="J50" s="5"/>
      <c r="K50" s="5"/>
      <c r="L50" s="5"/>
      <c r="M50" s="2"/>
      <c r="N50" s="2"/>
      <c r="O50" s="2"/>
      <c r="P50" s="2"/>
      <c r="Q50" s="2"/>
      <c r="R50" s="2"/>
      <c r="S50" s="2"/>
      <c r="T50" s="2"/>
      <c r="U50" s="2"/>
      <c r="V50" s="4"/>
      <c r="W50" s="4"/>
    </row>
    <row r="51" ht="15.75" customHeight="1">
      <c r="A51" s="5" t="s">
        <v>49</v>
      </c>
      <c r="B51" s="5" t="s">
        <v>50</v>
      </c>
      <c r="C51" s="5"/>
      <c r="D51" s="18"/>
      <c r="E51" s="25"/>
      <c r="F51" s="20">
        <v>200.0</v>
      </c>
      <c r="G51" s="5"/>
      <c r="H51" s="5"/>
      <c r="I51" s="47"/>
      <c r="J51" s="5"/>
      <c r="K51" s="5"/>
      <c r="L51" s="5"/>
      <c r="M51" s="11"/>
      <c r="N51" s="11"/>
      <c r="O51" s="11"/>
      <c r="P51" s="11"/>
      <c r="Q51" s="11"/>
      <c r="R51" s="11"/>
      <c r="S51" s="11"/>
      <c r="T51" s="11"/>
      <c r="U51" s="11"/>
      <c r="V51" s="12"/>
      <c r="W51" s="4"/>
    </row>
    <row r="52" ht="15.75" customHeight="1">
      <c r="A52" s="5"/>
      <c r="B52" s="5"/>
      <c r="C52" s="5"/>
      <c r="D52" s="18"/>
      <c r="E52" s="5"/>
      <c r="F52" s="5"/>
      <c r="G52" s="5"/>
      <c r="H52" s="5"/>
      <c r="I52" s="46"/>
      <c r="J52" s="5"/>
      <c r="K52" s="5"/>
      <c r="L52" s="5"/>
      <c r="M52" s="11"/>
      <c r="N52" s="11"/>
      <c r="O52" s="11"/>
      <c r="P52" s="11"/>
      <c r="Q52" s="11"/>
      <c r="R52" s="11"/>
      <c r="S52" s="11"/>
      <c r="T52" s="11"/>
      <c r="U52" s="11"/>
      <c r="V52" s="12"/>
      <c r="W52" s="4"/>
    </row>
    <row r="53" ht="15.75" customHeight="1">
      <c r="A53" s="17"/>
      <c r="B53" s="5"/>
      <c r="C53" s="5"/>
      <c r="D53" s="18"/>
      <c r="E53" s="5"/>
      <c r="F53" s="5"/>
      <c r="G53" s="5"/>
      <c r="H53" s="5"/>
      <c r="I53" s="46"/>
      <c r="J53" s="5"/>
      <c r="K53" s="5"/>
      <c r="L53" s="5"/>
      <c r="M53" s="11"/>
      <c r="N53" s="11"/>
      <c r="O53" s="11"/>
      <c r="P53" s="11"/>
      <c r="Q53" s="11"/>
      <c r="R53" s="11"/>
      <c r="S53" s="11"/>
      <c r="T53" s="11"/>
      <c r="U53" s="11"/>
      <c r="V53" s="12"/>
      <c r="W53" s="4"/>
    </row>
    <row r="54" ht="15.75" customHeight="1">
      <c r="A54" s="5" t="s">
        <v>42</v>
      </c>
      <c r="B54" s="5" t="s">
        <v>51</v>
      </c>
      <c r="C54" s="5"/>
      <c r="D54" s="18"/>
      <c r="E54" s="25"/>
      <c r="F54" s="18">
        <v>100.0</v>
      </c>
      <c r="G54" s="5"/>
      <c r="H54" s="5"/>
      <c r="I54" s="47"/>
      <c r="J54" s="5"/>
      <c r="K54" s="5"/>
      <c r="L54" s="5"/>
      <c r="M54" s="11"/>
      <c r="N54" s="11"/>
      <c r="O54" s="11"/>
      <c r="P54" s="11"/>
      <c r="Q54" s="11"/>
      <c r="R54" s="11"/>
      <c r="S54" s="11"/>
      <c r="T54" s="11"/>
      <c r="U54" s="11"/>
      <c r="V54" s="12"/>
      <c r="W54" s="4"/>
    </row>
    <row r="55" ht="15.75" customHeight="1">
      <c r="A55" s="5"/>
      <c r="B55" s="5"/>
      <c r="C55" s="5"/>
      <c r="D55" s="18"/>
      <c r="E55" s="5"/>
      <c r="F55" s="5"/>
      <c r="G55" s="5"/>
      <c r="H55" s="5"/>
      <c r="I55" s="48"/>
      <c r="J55" s="5"/>
      <c r="K55" s="5"/>
      <c r="L55" s="5"/>
      <c r="M55" s="11"/>
      <c r="N55" s="11"/>
      <c r="O55" s="11"/>
      <c r="P55" s="11"/>
      <c r="Q55" s="11"/>
      <c r="R55" s="11"/>
      <c r="S55" s="11"/>
      <c r="T55" s="11"/>
      <c r="U55" s="11"/>
      <c r="V55" s="12"/>
      <c r="W55" s="4"/>
    </row>
    <row r="56" ht="15.75" customHeight="1">
      <c r="A56" s="2"/>
      <c r="B56" s="2"/>
      <c r="C56" s="5"/>
      <c r="D56" s="9"/>
      <c r="E56" s="9"/>
      <c r="F56" s="9"/>
      <c r="G56" s="9"/>
      <c r="H56" s="9"/>
      <c r="I56" s="49"/>
      <c r="J56" s="9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2"/>
      <c r="W56" s="4"/>
    </row>
    <row r="57" ht="15.75" customHeight="1">
      <c r="A57" s="42" t="s">
        <v>52</v>
      </c>
      <c r="B57" s="9"/>
      <c r="C57" s="9"/>
      <c r="D57" s="9"/>
      <c r="E57" s="9"/>
      <c r="F57" s="43">
        <f>SUM(F48,F51,F54,)</f>
        <v>500</v>
      </c>
      <c r="G57" s="9"/>
      <c r="H57" s="9"/>
      <c r="I57" s="32">
        <f>I48+I51+I54</f>
        <v>0</v>
      </c>
      <c r="J57" s="9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2"/>
      <c r="W57" s="4"/>
    </row>
    <row r="58" ht="15.75" customHeight="1">
      <c r="A58" s="42" t="s">
        <v>53</v>
      </c>
      <c r="B58" s="9"/>
      <c r="C58" s="9"/>
      <c r="D58" s="9"/>
      <c r="E58" s="9"/>
      <c r="F58" s="50">
        <v>275.0</v>
      </c>
      <c r="G58" s="51"/>
      <c r="H58" s="9"/>
      <c r="I58" s="52"/>
      <c r="J58" s="9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2"/>
      <c r="W58" s="4"/>
    </row>
    <row r="59" ht="15.75" customHeight="1">
      <c r="A59" s="53" t="s">
        <v>47</v>
      </c>
      <c r="B59" s="54"/>
      <c r="C59" s="54"/>
      <c r="D59" s="54"/>
      <c r="E59" s="54"/>
      <c r="F59" s="43">
        <f>(F58+F57+F44)</f>
        <v>3725</v>
      </c>
      <c r="G59" s="54"/>
      <c r="H59" s="54"/>
      <c r="I59" s="55">
        <f>I16+I24+I34+I43+I57</f>
        <v>942.9</v>
      </c>
      <c r="J59" s="56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8"/>
      <c r="W59" s="4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4"/>
      <c r="W60" s="4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4"/>
      <c r="W61" s="4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4"/>
      <c r="W62" s="4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4"/>
      <c r="W63" s="4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4"/>
      <c r="W64" s="4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4"/>
      <c r="W65" s="4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4"/>
      <c r="W66" s="4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4"/>
      <c r="W67" s="4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4"/>
      <c r="W68" s="4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4"/>
      <c r="W69" s="4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4"/>
      <c r="W70" s="4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4"/>
      <c r="W71" s="4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4"/>
      <c r="W72" s="4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4"/>
      <c r="W73" s="4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4"/>
      <c r="W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59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59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59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59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59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59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59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59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59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59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59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59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59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59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59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59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59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59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59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59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59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59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59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59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59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59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59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59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59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59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59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59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59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59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59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59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59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59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59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59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59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59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59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59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59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59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59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59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59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59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59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59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59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59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59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59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59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59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59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59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59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59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59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59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59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59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59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59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59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59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59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59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59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59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59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59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59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59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59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59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59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59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59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59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59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59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59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59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59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59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59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59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59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59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59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59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59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59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59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59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59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59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59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59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59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59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59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59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59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59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59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59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59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59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59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59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59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59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59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59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59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59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59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59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59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59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59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59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59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59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59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59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59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59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59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59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59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59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59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59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59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59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59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59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59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59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59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59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59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59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59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59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59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59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59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59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59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59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59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59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59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59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59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59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59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59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59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59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59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59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59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59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59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59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59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59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59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59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59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59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59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59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59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59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59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59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59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59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59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59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59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59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59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59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59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59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59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59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59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59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59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59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59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59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59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59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59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59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59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59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59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59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59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59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59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59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59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59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59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59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59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59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59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59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59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59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59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59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59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59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59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59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59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59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59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59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59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59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59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59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59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59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59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59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59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59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59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59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59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59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59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59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59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59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59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59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59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59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59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59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59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59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59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59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59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59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59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59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59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59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59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59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59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59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59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59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59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59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59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59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59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59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59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59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59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59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59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59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59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59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59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59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59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59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59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59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59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59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59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59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59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59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59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59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59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59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59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59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59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59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59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59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59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59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59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59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59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59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59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59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59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59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59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59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59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59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59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59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59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59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59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59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59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59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59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59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59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59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59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59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59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59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59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59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59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59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59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59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59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59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59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59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59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59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59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59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59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59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59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59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59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59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59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59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59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59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59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59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59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59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59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59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59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59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59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59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59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59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59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59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59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59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59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59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59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59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59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59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59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59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59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59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59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59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59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59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59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59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59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59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59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59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59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59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59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59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59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59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59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59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59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59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59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59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59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59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59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59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59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59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59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59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59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59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59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59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59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59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59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59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59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59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59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59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59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59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59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59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59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59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59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59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59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59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59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59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59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59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59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59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59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59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59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59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59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59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59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59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59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59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59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59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59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59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59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59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59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59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59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59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59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59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59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59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59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59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59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59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59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59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59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59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59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59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59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59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59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59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59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59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59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59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59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59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59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59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59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59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59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59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59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59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59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59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59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59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59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59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59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59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59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59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59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59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59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59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59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59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59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59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59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59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59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59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59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59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59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59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59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59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59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59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59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59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59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59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59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59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59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59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59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59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59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59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59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59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59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59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59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59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59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59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59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59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59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59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59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59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59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59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59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59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59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59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59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59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59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59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59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59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59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59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59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59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59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59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59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59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59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59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59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59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59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59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59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59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59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59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59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59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59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59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59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59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59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59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59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59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59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59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59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59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59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59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59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59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59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59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59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59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59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59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59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59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59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59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59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59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59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59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59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59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59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59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59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59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59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59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59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59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59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59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59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59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59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59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59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59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59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59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59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59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59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59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59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59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59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59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59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59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59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59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59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59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59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59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59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59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59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59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59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59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59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59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59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59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59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59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59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59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59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59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59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59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59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59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59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59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59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59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59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59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59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59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59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59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59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59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59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59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59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59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59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59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59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59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59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59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59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59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59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59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59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59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59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59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59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59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59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59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59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59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59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59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59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59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59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59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59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59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59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59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59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59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59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59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59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59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59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59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59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59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59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59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59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59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59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59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59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59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59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59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59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59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59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59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59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59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59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59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59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59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59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59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59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59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59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59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59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59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59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59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59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59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59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59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59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59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59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59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59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59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59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59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59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59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59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59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59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59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59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59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59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59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59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59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59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59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59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59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59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59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59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59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59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59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59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59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59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59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59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59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59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59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59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59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59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59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59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59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59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59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59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59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59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59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59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59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59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59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59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59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59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59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59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59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59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59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59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59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59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59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59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59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59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59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59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59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59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59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59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59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59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59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59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59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59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59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59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59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59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59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59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59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59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59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59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59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59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59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59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59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59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59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59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59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59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59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59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59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59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59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59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59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59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59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59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59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59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59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59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59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59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59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59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59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59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59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59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59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59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59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59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59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59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59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59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59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59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59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59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59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59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59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59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59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59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59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59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59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59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59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59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59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59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59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59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59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59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59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59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59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</row>
  </sheetData>
  <mergeCells count="1">
    <mergeCell ref="A1:B1"/>
  </mergeCells>
  <printOptions/>
  <pageMargins bottom="0.75" footer="0.0" header="0.0" left="0.7" right="0.7" top="0.75"/>
  <pageSetup paperSize="9" orientation="portrait"/>
  <drawing r:id="rId1"/>
</worksheet>
</file>